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udre\Documents\Volley bruxelles\AG\"/>
    </mc:Choice>
  </mc:AlternateContent>
  <xr:revisionPtr revIDLastSave="0" documentId="13_ncr:1_{2EC2BDB2-C4F1-41D4-8289-1918E89602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definedNames>
    <definedName name="_xlnm.Print_Area" localSheetId="0">Feuil1!$A$1:$E$18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9" i="1"/>
  <c r="H13" i="1"/>
  <c r="H14" i="1"/>
  <c r="J16" i="1" l="1"/>
  <c r="K16" i="1"/>
  <c r="E9" i="1"/>
  <c r="E10" i="1"/>
  <c r="H10" i="1" s="1"/>
  <c r="E11" i="1"/>
  <c r="H11" i="1" s="1"/>
  <c r="E12" i="1"/>
  <c r="H12" i="1" s="1"/>
  <c r="E13" i="1"/>
  <c r="E14" i="1"/>
  <c r="E2" i="1"/>
  <c r="H2" i="1" s="1"/>
  <c r="E3" i="1"/>
  <c r="H3" i="1" s="1"/>
  <c r="E4" i="1"/>
  <c r="H4" i="1" s="1"/>
  <c r="E5" i="1"/>
  <c r="E6" i="1"/>
  <c r="E7" i="1"/>
  <c r="E8" i="1"/>
  <c r="H8" i="1" s="1"/>
  <c r="H16" i="1" l="1"/>
  <c r="H18" i="1" s="1"/>
  <c r="I16" i="1"/>
  <c r="L16" i="1" l="1"/>
  <c r="I17" i="1"/>
  <c r="L17" i="1" s="1"/>
  <c r="I18" i="1"/>
  <c r="L18" i="1" s="1"/>
</calcChain>
</file>

<file path=xl/sharedStrings.xml><?xml version="1.0" encoding="utf-8"?>
<sst xmlns="http://schemas.openxmlformats.org/spreadsheetml/2006/main" count="41" uniqueCount="30">
  <si>
    <t>Matricule</t>
  </si>
  <si>
    <t>Clubs</t>
  </si>
  <si>
    <t>Equipes séniores ou loisirs</t>
  </si>
  <si>
    <t>Equipes jeunes</t>
  </si>
  <si>
    <t>Nombre de Voix</t>
  </si>
  <si>
    <t>Pour</t>
  </si>
  <si>
    <t>Contre</t>
  </si>
  <si>
    <t>Abstention</t>
  </si>
  <si>
    <t>Forza Uccle</t>
  </si>
  <si>
    <t>Yooop Tigers Jette</t>
  </si>
  <si>
    <t>CAPCI-W.B.</t>
  </si>
  <si>
    <t>Flashing Femina</t>
  </si>
  <si>
    <t>Sporta Brussels Volley</t>
  </si>
  <si>
    <t>VC Moortebeek</t>
  </si>
  <si>
    <t>Union Drogenbos</t>
  </si>
  <si>
    <t>Bruxelles-Est VC</t>
  </si>
  <si>
    <t>Ancienne VC</t>
  </si>
  <si>
    <t>Star-Ice</t>
  </si>
  <si>
    <t>Phenix Koekelberg Volley</t>
  </si>
  <si>
    <t>Barbar Ixelles Volley</t>
  </si>
  <si>
    <t>Loisirs BC</t>
  </si>
  <si>
    <t>Somme</t>
  </si>
  <si>
    <t>Majorité</t>
  </si>
  <si>
    <t>Majorité 2/3</t>
  </si>
  <si>
    <t>Décompte</t>
  </si>
  <si>
    <t>Présence</t>
  </si>
  <si>
    <t>Procuration</t>
  </si>
  <si>
    <t>Présent</t>
  </si>
  <si>
    <t>Absent</t>
  </si>
  <si>
    <t>Ancienne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</si>
</sst>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1" fillId="0" borderId="5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1" fontId="1" fillId="0" borderId="9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16" xfId="0" applyFont="1" applyBorder="1" applyAlignment="1">
      <alignment textRotation="90"/>
    </xf>
    <xf numFmtId="0" fontId="1" fillId="0" borderId="17" xfId="0" applyFont="1" applyBorder="1" applyAlignment="1">
      <alignment textRotation="90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 textRotation="90"/>
    </xf>
    <xf numFmtId="0" fontId="0" fillId="0" borderId="18" xfId="0" applyBorder="1" applyAlignment="1">
      <alignment horizontal="center" textRotation="90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" fillId="0" borderId="5" xfId="1" applyBorder="1"/>
    <xf numFmtId="0" fontId="4" fillId="0" borderId="6" xfId="1" applyFont="1" applyBorder="1" applyAlignment="1">
      <alignment horizontal="center"/>
    </xf>
    <xf numFmtId="0" fontId="3" fillId="0" borderId="7" xfId="1" applyBorder="1"/>
    <xf numFmtId="0" fontId="4" fillId="0" borderId="9" xfId="1" applyFont="1" applyBorder="1" applyAlignment="1">
      <alignment horizontal="center"/>
    </xf>
    <xf numFmtId="0" fontId="3" fillId="0" borderId="13" xfId="1" applyBorder="1"/>
    <xf numFmtId="0" fontId="0" fillId="0" borderId="14" xfId="0" applyBorder="1"/>
    <xf numFmtId="0" fontId="4" fillId="0" borderId="15" xfId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25" xfId="0" applyFont="1" applyBorder="1" applyAlignment="1">
      <alignment horizontal="center" textRotation="90"/>
    </xf>
    <xf numFmtId="0" fontId="0" fillId="0" borderId="26" xfId="0" applyBorder="1" applyAlignment="1">
      <alignment horizontal="center" textRotation="9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2">
    <cellStyle name="Normal" xfId="0" builtinId="0"/>
    <cellStyle name="Normal 2" xfId="1" xr:uid="{31F2E4AA-E307-466B-A2B4-EB53AD3BEB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18"/>
  <sheetViews>
    <sheetView tabSelected="1" zoomScaleNormal="100" workbookViewId="0">
      <selection activeCell="F20" sqref="F20"/>
    </sheetView>
  </sheetViews>
  <sheetFormatPr baseColWidth="10" defaultColWidth="11.44140625" defaultRowHeight="14.4" x14ac:dyDescent="0.3"/>
  <cols>
    <col min="1" max="1" width="5.5546875" bestFit="1" customWidth="1"/>
    <col min="2" max="2" width="24.5546875" bestFit="1" customWidth="1"/>
    <col min="3" max="5" width="4.6640625" customWidth="1"/>
    <col min="6" max="6" width="15.88671875" customWidth="1"/>
    <col min="7" max="7" width="14.44140625" customWidth="1"/>
    <col min="8" max="8" width="5.6640625" customWidth="1"/>
    <col min="9" max="11" width="4.6640625" customWidth="1"/>
  </cols>
  <sheetData>
    <row r="1" spans="1:12" ht="140.4" thickBot="1" x14ac:dyDescent="0.35">
      <c r="A1" s="18" t="s">
        <v>0</v>
      </c>
      <c r="B1" s="57" t="s">
        <v>1</v>
      </c>
      <c r="C1" s="19" t="s">
        <v>2</v>
      </c>
      <c r="D1" s="19" t="s">
        <v>3</v>
      </c>
      <c r="E1" s="53" t="s">
        <v>4</v>
      </c>
      <c r="F1" s="55" t="s">
        <v>25</v>
      </c>
      <c r="G1" s="56" t="s">
        <v>26</v>
      </c>
      <c r="H1" s="30" t="s">
        <v>24</v>
      </c>
      <c r="I1" s="54" t="s">
        <v>5</v>
      </c>
      <c r="J1" s="29" t="s">
        <v>6</v>
      </c>
      <c r="K1" s="30" t="s">
        <v>7</v>
      </c>
    </row>
    <row r="2" spans="1:12" ht="15.6" x14ac:dyDescent="0.3">
      <c r="A2" s="14">
        <v>12</v>
      </c>
      <c r="B2" s="15" t="s">
        <v>8</v>
      </c>
      <c r="C2" s="16">
        <v>7</v>
      </c>
      <c r="D2" s="16">
        <v>5</v>
      </c>
      <c r="E2" s="17">
        <f t="shared" ref="E2:E7" si="0">MIN(MIN(C2,4)+IF(D2=0,0,1),4)</f>
        <v>4</v>
      </c>
      <c r="F2" s="44" t="s">
        <v>28</v>
      </c>
      <c r="G2" s="45"/>
      <c r="H2" s="46">
        <f>IF(OR(F2="",F2="Présent"),E2,0)</f>
        <v>0</v>
      </c>
      <c r="I2" s="26"/>
      <c r="J2" s="27"/>
      <c r="K2" s="28"/>
    </row>
    <row r="3" spans="1:12" ht="15.6" x14ac:dyDescent="0.3">
      <c r="A3" s="1">
        <v>20</v>
      </c>
      <c r="B3" s="2" t="s">
        <v>9</v>
      </c>
      <c r="C3" s="3">
        <v>7</v>
      </c>
      <c r="D3" s="3">
        <v>1</v>
      </c>
      <c r="E3" s="12">
        <f t="shared" si="0"/>
        <v>4</v>
      </c>
      <c r="F3" s="40" t="s">
        <v>27</v>
      </c>
      <c r="G3" s="31"/>
      <c r="H3" s="41">
        <f t="shared" ref="H3:H14" si="1">IF(OR(F3="",F3="Présent"),E3,0)</f>
        <v>4</v>
      </c>
      <c r="I3" s="21"/>
      <c r="J3" s="20"/>
      <c r="K3" s="22"/>
    </row>
    <row r="4" spans="1:12" ht="15.6" x14ac:dyDescent="0.3">
      <c r="A4" s="1">
        <v>24</v>
      </c>
      <c r="B4" s="2" t="s">
        <v>10</v>
      </c>
      <c r="C4" s="3">
        <v>4</v>
      </c>
      <c r="D4" s="3">
        <v>0</v>
      </c>
      <c r="E4" s="12">
        <f t="shared" si="0"/>
        <v>4</v>
      </c>
      <c r="F4" s="40" t="s">
        <v>27</v>
      </c>
      <c r="G4" s="31"/>
      <c r="H4" s="41">
        <f t="shared" si="1"/>
        <v>4</v>
      </c>
      <c r="I4" s="21"/>
      <c r="J4" s="20"/>
      <c r="K4" s="22"/>
    </row>
    <row r="5" spans="1:12" ht="15.6" x14ac:dyDescent="0.3">
      <c r="A5" s="1">
        <v>40</v>
      </c>
      <c r="B5" s="2" t="s">
        <v>11</v>
      </c>
      <c r="C5" s="3">
        <v>1</v>
      </c>
      <c r="D5" s="3">
        <v>0</v>
      </c>
      <c r="E5" s="12">
        <f t="shared" si="0"/>
        <v>1</v>
      </c>
      <c r="F5" s="40" t="s">
        <v>27</v>
      </c>
      <c r="G5" s="31"/>
      <c r="H5" s="41">
        <f t="shared" si="1"/>
        <v>1</v>
      </c>
      <c r="I5" s="21"/>
      <c r="J5" s="20"/>
      <c r="K5" s="22"/>
    </row>
    <row r="6" spans="1:12" ht="15.6" x14ac:dyDescent="0.3">
      <c r="A6" s="1">
        <v>108</v>
      </c>
      <c r="B6" s="2" t="s">
        <v>12</v>
      </c>
      <c r="C6" s="3">
        <v>10</v>
      </c>
      <c r="D6" s="3">
        <v>6</v>
      </c>
      <c r="E6" s="12">
        <f t="shared" si="0"/>
        <v>4</v>
      </c>
      <c r="F6" s="40" t="s">
        <v>27</v>
      </c>
      <c r="G6" s="31"/>
      <c r="H6" s="41">
        <f t="shared" si="1"/>
        <v>4</v>
      </c>
      <c r="I6" s="21"/>
      <c r="J6" s="20"/>
      <c r="K6" s="22"/>
    </row>
    <row r="7" spans="1:12" ht="15.6" x14ac:dyDescent="0.3">
      <c r="A7" s="1">
        <v>222</v>
      </c>
      <c r="B7" s="2" t="s">
        <v>13</v>
      </c>
      <c r="C7" s="3">
        <v>1</v>
      </c>
      <c r="D7" s="3">
        <v>0</v>
      </c>
      <c r="E7" s="12">
        <f t="shared" si="0"/>
        <v>1</v>
      </c>
      <c r="F7" s="40" t="s">
        <v>28</v>
      </c>
      <c r="G7" s="31"/>
      <c r="H7" s="41">
        <f t="shared" si="1"/>
        <v>0</v>
      </c>
      <c r="I7" s="21"/>
      <c r="J7" s="20"/>
      <c r="K7" s="22"/>
    </row>
    <row r="8" spans="1:12" ht="15.6" x14ac:dyDescent="0.3">
      <c r="A8" s="1">
        <v>563</v>
      </c>
      <c r="B8" s="2" t="s">
        <v>14</v>
      </c>
      <c r="C8" s="3">
        <v>0</v>
      </c>
      <c r="D8" s="3">
        <v>0</v>
      </c>
      <c r="E8" s="12">
        <f>MIN(MIN(C8,4)+IF(D8=0,0,1),4)</f>
        <v>0</v>
      </c>
      <c r="F8" s="40" t="s">
        <v>28</v>
      </c>
      <c r="G8" s="31"/>
      <c r="H8" s="41">
        <f t="shared" si="1"/>
        <v>0</v>
      </c>
      <c r="I8" s="21"/>
      <c r="J8" s="20"/>
      <c r="K8" s="22"/>
    </row>
    <row r="9" spans="1:12" ht="15.6" x14ac:dyDescent="0.3">
      <c r="A9" s="1">
        <v>1064</v>
      </c>
      <c r="B9" s="2" t="s">
        <v>15</v>
      </c>
      <c r="C9" s="3">
        <v>12</v>
      </c>
      <c r="D9" s="3">
        <v>4</v>
      </c>
      <c r="E9" s="12">
        <f t="shared" ref="E9:E14" si="2">MIN(MIN(C9,4)+IF(D9=0,0,1),4)</f>
        <v>4</v>
      </c>
      <c r="F9" s="40" t="s">
        <v>27</v>
      </c>
      <c r="G9" s="31"/>
      <c r="H9" s="41">
        <f t="shared" si="1"/>
        <v>4</v>
      </c>
      <c r="I9" s="21"/>
      <c r="J9" s="20"/>
      <c r="K9" s="22"/>
    </row>
    <row r="10" spans="1:12" ht="15.6" x14ac:dyDescent="0.3">
      <c r="A10" s="1">
        <v>1251</v>
      </c>
      <c r="B10" s="2" t="s">
        <v>16</v>
      </c>
      <c r="C10" s="3">
        <v>5</v>
      </c>
      <c r="D10" s="3">
        <v>0</v>
      </c>
      <c r="E10" s="12">
        <f t="shared" si="2"/>
        <v>4</v>
      </c>
      <c r="F10" s="40" t="s">
        <v>27</v>
      </c>
      <c r="G10" s="31"/>
      <c r="H10" s="41">
        <f t="shared" si="1"/>
        <v>4</v>
      </c>
      <c r="I10" s="21"/>
      <c r="J10" s="20"/>
      <c r="K10" s="22"/>
    </row>
    <row r="11" spans="1:12" ht="15.6" x14ac:dyDescent="0.3">
      <c r="A11" s="1">
        <v>5164</v>
      </c>
      <c r="B11" s="2" t="s">
        <v>17</v>
      </c>
      <c r="C11" s="3">
        <v>5</v>
      </c>
      <c r="D11" s="3">
        <v>2</v>
      </c>
      <c r="E11" s="12">
        <f t="shared" si="2"/>
        <v>4</v>
      </c>
      <c r="F11" s="40" t="s">
        <v>27</v>
      </c>
      <c r="G11" s="31" t="s">
        <v>29</v>
      </c>
      <c r="H11" s="41">
        <f t="shared" si="1"/>
        <v>4</v>
      </c>
      <c r="I11" s="21"/>
      <c r="J11" s="20"/>
      <c r="K11" s="22"/>
    </row>
    <row r="12" spans="1:12" ht="15.6" x14ac:dyDescent="0.3">
      <c r="A12" s="1">
        <v>5221</v>
      </c>
      <c r="B12" s="2" t="s">
        <v>18</v>
      </c>
      <c r="C12" s="3">
        <v>3</v>
      </c>
      <c r="D12" s="3">
        <v>0</v>
      </c>
      <c r="E12" s="12">
        <f t="shared" si="2"/>
        <v>3</v>
      </c>
      <c r="F12" s="40" t="s">
        <v>27</v>
      </c>
      <c r="G12" s="31"/>
      <c r="H12" s="41">
        <f t="shared" si="1"/>
        <v>3</v>
      </c>
      <c r="I12" s="21"/>
      <c r="J12" s="20"/>
      <c r="K12" s="22"/>
    </row>
    <row r="13" spans="1:12" ht="15.6" x14ac:dyDescent="0.3">
      <c r="A13" s="1">
        <v>5223</v>
      </c>
      <c r="B13" s="2" t="s">
        <v>19</v>
      </c>
      <c r="C13" s="3">
        <v>8</v>
      </c>
      <c r="D13" s="3">
        <v>7</v>
      </c>
      <c r="E13" s="12">
        <f t="shared" si="2"/>
        <v>4</v>
      </c>
      <c r="F13" s="40" t="s">
        <v>27</v>
      </c>
      <c r="G13" s="31"/>
      <c r="H13" s="41">
        <f t="shared" si="1"/>
        <v>4</v>
      </c>
      <c r="I13" s="21"/>
      <c r="J13" s="20"/>
      <c r="K13" s="22"/>
    </row>
    <row r="14" spans="1:12" ht="16.2" thickBot="1" x14ac:dyDescent="0.35">
      <c r="A14" s="6">
        <v>8002</v>
      </c>
      <c r="B14" s="7" t="s">
        <v>20</v>
      </c>
      <c r="C14" s="10">
        <v>4</v>
      </c>
      <c r="D14" s="10">
        <v>0</v>
      </c>
      <c r="E14" s="13">
        <f t="shared" si="2"/>
        <v>4</v>
      </c>
      <c r="F14" s="42" t="s">
        <v>27</v>
      </c>
      <c r="G14" s="36"/>
      <c r="H14" s="43">
        <f t="shared" si="1"/>
        <v>4</v>
      </c>
      <c r="I14" s="23"/>
      <c r="J14" s="24"/>
      <c r="K14" s="25"/>
    </row>
    <row r="15" spans="1:12" ht="16.2" thickBot="1" x14ac:dyDescent="0.35">
      <c r="A15" s="4"/>
      <c r="B15" s="4"/>
      <c r="C15" s="4"/>
      <c r="D15" s="5"/>
      <c r="E15" s="4"/>
    </row>
    <row r="16" spans="1:12" ht="15.6" x14ac:dyDescent="0.3">
      <c r="A16" s="4"/>
      <c r="B16" s="4"/>
      <c r="C16" s="4"/>
      <c r="D16" s="4"/>
      <c r="E16" s="4"/>
      <c r="G16" s="32" t="s">
        <v>21</v>
      </c>
      <c r="H16" s="9">
        <f>SUM(H2:H14)</f>
        <v>36</v>
      </c>
      <c r="I16" s="37">
        <f>SUMIF(I2:I14,"x",$E2:$E14)</f>
        <v>0</v>
      </c>
      <c r="J16" s="33">
        <f t="shared" ref="J16:K16" si="3">SUMIF(J2:J14,"x",$E2:$E14)</f>
        <v>0</v>
      </c>
      <c r="K16" s="47">
        <f t="shared" si="3"/>
        <v>0</v>
      </c>
      <c r="L16" s="50" t="str">
        <f>IF(SUM(I16:K16)=H16,"ok","nok")</f>
        <v>nok</v>
      </c>
    </row>
    <row r="17" spans="1:12" ht="15.6" x14ac:dyDescent="0.3">
      <c r="A17" s="4"/>
      <c r="B17" s="4"/>
      <c r="C17" s="4"/>
      <c r="D17" s="4"/>
      <c r="E17" s="4"/>
      <c r="G17" s="34" t="s">
        <v>22</v>
      </c>
      <c r="H17" s="11">
        <v>14</v>
      </c>
      <c r="I17" s="38">
        <f>(I16+J16)/2</f>
        <v>0</v>
      </c>
      <c r="J17" s="31"/>
      <c r="K17" s="48"/>
      <c r="L17" s="51" t="str">
        <f>IF(I16&gt;=I17,"passe","passe pas")</f>
        <v>passe</v>
      </c>
    </row>
    <row r="18" spans="1:12" ht="16.2" thickBot="1" x14ac:dyDescent="0.35">
      <c r="A18" s="4"/>
      <c r="B18" s="4"/>
      <c r="C18" s="4"/>
      <c r="D18" s="4"/>
      <c r="E18" s="4"/>
      <c r="G18" s="35" t="s">
        <v>23</v>
      </c>
      <c r="H18" s="8">
        <f>H16/3*2</f>
        <v>24</v>
      </c>
      <c r="I18" s="39">
        <f>(I16+J16)*2/3</f>
        <v>0</v>
      </c>
      <c r="J18" s="36"/>
      <c r="K18" s="49"/>
      <c r="L18" s="52" t="str">
        <f>IF(I16&gt;=I18,"passe","passe pas")</f>
        <v>passe</v>
      </c>
    </row>
  </sheetData>
  <dataValidations count="1">
    <dataValidation type="list" allowBlank="1" showInputMessage="1" showErrorMessage="1" sqref="F2:F14" xr:uid="{FFC3CF28-ABB0-4861-A70D-D61AFDF2D593}">
      <formula1>"Présent,Absent,SansDroit"</formula1>
    </dataValidation>
  </dataValidations>
  <printOptions horizontalCentered="1"/>
  <pageMargins left="0.98425196850393704" right="0.98425196850393704" top="0.98425196850393704" bottom="0.98425196850393704" header="0.51181102362204722" footer="0.5118110236220472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aeeefb-9bbc-4441-88b7-d5344dc9467a">
      <Terms xmlns="http://schemas.microsoft.com/office/infopath/2007/PartnerControls"/>
    </lcf76f155ced4ddcb4097134ff3c332f>
    <TaxCatchAll xmlns="2b881d5b-95ea-48c8-8f2e-673961e03de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DADE0BCB7A6F44A2C16CFCB5377171" ma:contentTypeVersion="18" ma:contentTypeDescription="Crée un document." ma:contentTypeScope="" ma:versionID="b2fcf8f3898c08664aa87b40d5288327">
  <xsd:schema xmlns:xsd="http://www.w3.org/2001/XMLSchema" xmlns:xs="http://www.w3.org/2001/XMLSchema" xmlns:p="http://schemas.microsoft.com/office/2006/metadata/properties" xmlns:ns2="6aaeeefb-9bbc-4441-88b7-d5344dc9467a" xmlns:ns3="2b881d5b-95ea-48c8-8f2e-673961e03dec" targetNamespace="http://schemas.microsoft.com/office/2006/metadata/properties" ma:root="true" ma:fieldsID="9c43223f7c6aecb2601392fa9329a578" ns2:_="" ns3:_="">
    <xsd:import namespace="6aaeeefb-9bbc-4441-88b7-d5344dc9467a"/>
    <xsd:import namespace="2b881d5b-95ea-48c8-8f2e-673961e03d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eeefb-9bbc-4441-88b7-d5344dc946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9371efb5-9594-4ebc-822d-730b8dea26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81d5b-95ea-48c8-8f2e-673961e03de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a5dd974-2c79-4fe5-b7bd-34e917b5c319}" ma:internalName="TaxCatchAll" ma:showField="CatchAllData" ma:web="2b881d5b-95ea-48c8-8f2e-673961e03d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372640-BFC2-4F57-A42B-8B9150ABDAE0}">
  <ds:schemaRefs>
    <ds:schemaRef ds:uri="http://schemas.microsoft.com/office/2006/metadata/properties"/>
    <ds:schemaRef ds:uri="http://schemas.microsoft.com/office/infopath/2007/PartnerControls"/>
    <ds:schemaRef ds:uri="6aaeeefb-9bbc-4441-88b7-d5344dc9467a"/>
    <ds:schemaRef ds:uri="2b881d5b-95ea-48c8-8f2e-673961e03dec"/>
  </ds:schemaRefs>
</ds:datastoreItem>
</file>

<file path=customXml/itemProps2.xml><?xml version="1.0" encoding="utf-8"?>
<ds:datastoreItem xmlns:ds="http://schemas.openxmlformats.org/officeDocument/2006/customXml" ds:itemID="{46196858-2D10-4A8D-ABAA-A9E266AF6A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5516CC-C9F5-44C9-B612-56DA0E353D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aeeefb-9bbc-4441-88b7-d5344dc9467a"/>
    <ds:schemaRef ds:uri="2b881d5b-95ea-48c8-8f2e-673961e03d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</dc:creator>
  <cp:keywords/>
  <dc:description/>
  <cp:lastModifiedBy>Audrey Cathleyns</cp:lastModifiedBy>
  <cp:revision/>
  <dcterms:created xsi:type="dcterms:W3CDTF">2017-05-19T06:56:11Z</dcterms:created>
  <dcterms:modified xsi:type="dcterms:W3CDTF">2026-05-10T07:44:43Z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0x01010073DADE0BCB7A6F44A2C16CFCB5377171</vt:lpwstr>
  </property>
  <property fmtid="{D5CDD505-2E9C-101B-9397-08002B2CF9AE}" pid="3" name="MSIP_Label_ea60d57e-af5b-4752-ac57-3e4f28ca11dc_Enabled">
    <vt:lpwstr>true</vt:lpwstr>
  </property>
  <property fmtid="{D5CDD505-2E9C-101B-9397-08002B2CF9AE}" pid="4" name="MSIP_Label_ea60d57e-af5b-4752-ac57-3e4f28ca11dc_SetDate">
    <vt:lpwstr>2023-01-25T14:26:41Z</vt:lpwstr>
  </property>
  <property fmtid="{D5CDD505-2E9C-101B-9397-08002B2CF9AE}" pid="5" name="MSIP_Label_ea60d57e-af5b-4752-ac57-3e4f28ca11dc_Method">
    <vt:lpwstr>Standard</vt:lpwstr>
  </property>
  <property fmtid="{D5CDD505-2E9C-101B-9397-08002B2CF9AE}" pid="6" name="MSIP_Label_ea60d57e-af5b-4752-ac57-3e4f28ca11dc_Name">
    <vt:lpwstr>ea60d57e-af5b-4752-ac57-3e4f28ca11dc</vt:lpwstr>
  </property>
  <property fmtid="{D5CDD505-2E9C-101B-9397-08002B2CF9AE}" pid="7" name="MSIP_Label_ea60d57e-af5b-4752-ac57-3e4f28ca11dc_SiteId">
    <vt:lpwstr>36da45f1-dd2c-4d1f-af13-5abe46b99921</vt:lpwstr>
  </property>
  <property fmtid="{D5CDD505-2E9C-101B-9397-08002B2CF9AE}" pid="8" name="MSIP_Label_ea60d57e-af5b-4752-ac57-3e4f28ca11dc_ActionId">
    <vt:lpwstr>7c045cb9-b568-425a-bcf6-b1b6bcec8333</vt:lpwstr>
  </property>
  <property fmtid="{D5CDD505-2E9C-101B-9397-08002B2CF9AE}" pid="9" name="MSIP_Label_ea60d57e-af5b-4752-ac57-3e4f28ca11dc_ContentBits">
    <vt:lpwstr>0</vt:lpwstr>
  </property>
  <property fmtid="{D5CDD505-2E9C-101B-9397-08002B2CF9AE}" pid="10" name="MediaServiceImageTags">
    <vt:lpwstr/>
  </property>
</Properties>
</file>